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807F96EA-5239-4B3B-A62B-76B4BD42927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მივლინება" sheetId="4" r:id="rId1"/>
  </sheets>
  <definedNames>
    <definedName name="_xlnm.Print_Area" localSheetId="0">მივლინება!$A$3:$I$12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4" l="1"/>
  <c r="G8" i="4"/>
  <c r="G9" i="4" s="1"/>
  <c r="E8" i="4"/>
  <c r="F10" i="4"/>
  <c r="F11" i="4" s="1"/>
  <c r="F12" i="4" s="1"/>
  <c r="F13" i="4" s="1"/>
  <c r="E9" i="4"/>
  <c r="I11" i="4" l="1"/>
  <c r="H12" i="4" l="1"/>
  <c r="H13" i="4" s="1"/>
  <c r="G12" i="4"/>
  <c r="G13" i="4" s="1"/>
  <c r="I10" i="4"/>
  <c r="J11" i="4" l="1"/>
  <c r="J10" i="4"/>
  <c r="E12" i="4"/>
  <c r="E13" i="4" s="1"/>
  <c r="I9" i="4"/>
  <c r="I8" i="4"/>
  <c r="J9" i="4" l="1"/>
  <c r="J8" i="4"/>
  <c r="I12" i="4"/>
  <c r="I13" i="4" l="1"/>
  <c r="J12" i="4"/>
</calcChain>
</file>

<file path=xl/sharedStrings.xml><?xml version="1.0" encoding="utf-8"?>
<sst xmlns="http://schemas.openxmlformats.org/spreadsheetml/2006/main" count="18" uniqueCount="15">
  <si>
    <t>#</t>
  </si>
  <si>
    <t>ინფორმაციის დასახელება</t>
  </si>
  <si>
    <t>მიწოდების ვადები</t>
  </si>
  <si>
    <t>მივლინება ქვეყნის შიგნით</t>
  </si>
  <si>
    <t>მივლინება ქვეყნის გარეთ</t>
  </si>
  <si>
    <t>მათ შორის ხელმძღვანელები</t>
  </si>
  <si>
    <t>ჯამი</t>
  </si>
  <si>
    <t>ხელმძღვანელები/სხვა თანამშრომლები</t>
  </si>
  <si>
    <t>მათ შორის სხვა დანარჩენი თანამშრომლები</t>
  </si>
  <si>
    <t>III 
კვარტალი</t>
  </si>
  <si>
    <t>IV
კვარტალი</t>
  </si>
  <si>
    <t>II
კვარტალი</t>
  </si>
  <si>
    <t>I
კვარტალი</t>
  </si>
  <si>
    <t>სსიპ - საგანმანათლებლო კვლევების ეროვნული ცენტრი</t>
  </si>
  <si>
    <t>ინფორმაცია ოფიციალურ და სამუშაო ვიზიტებზე გაწეული სამივლინებო ხარჯების შესახებ თანამდებობის პირებზე (ჯამურად) და სხვა თანამშრომლებზე (ჯამურად) (ცალ­ცალკე ქვეყნის შიგნით და ქვეყნის გარეთ განხორციელებული მივლინებების მიხედვით)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</si>
</sst>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-* #,##0.00\ _L_a_r_i_-;\-* #,##0.00\ _L_a_r_i_-;_-* &quot;-&quot;??\ _L_a_r_i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2">
    <xf numFmtId="0" fontId="0" fillId="0" borderId="0" xfId="0"/>
    <xf numFmtId="43" fontId="2" fillId="0" borderId="0" xfId="1" applyFont="1" applyAlignment="1">
      <alignment vertical="center" wrapText="1"/>
    </xf>
    <xf numFmtId="0" fontId="2" fillId="0" borderId="0" xfId="0" applyFont="1" applyAlignment="1">
      <alignment vertical="center" wrapText="1"/>
    </xf>
    <xf numFmtId="164" fontId="2" fillId="0" borderId="0" xfId="0" applyNumberFormat="1" applyFont="1" applyAlignment="1">
      <alignment vertical="center" wrapText="1"/>
    </xf>
    <xf numFmtId="43" fontId="2" fillId="0" borderId="0" xfId="0" applyNumberFormat="1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vertical="center" wrapText="1"/>
    </xf>
    <xf numFmtId="164" fontId="3" fillId="0" borderId="1" xfId="1" applyNumberFormat="1" applyFont="1" applyFill="1" applyBorder="1" applyAlignment="1">
      <alignment vertical="center" wrapText="1"/>
    </xf>
    <xf numFmtId="164" fontId="2" fillId="0" borderId="6" xfId="1" applyNumberFormat="1" applyFont="1" applyFill="1" applyBorder="1" applyAlignment="1">
      <alignment vertical="center" wrapText="1"/>
    </xf>
    <xf numFmtId="164" fontId="2" fillId="0" borderId="0" xfId="1" applyNumberFormat="1" applyFont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</cellXfs>
  <cellStyles count="3">
    <cellStyle name="Comma" xfId="1" builtinId="3"/>
    <cellStyle name="Comma 2" xfId="2" xr:uid="{00000000-0005-0000-0000-000001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tabSelected="1" zoomScaleNormal="100" workbookViewId="0">
      <selection activeCell="B18" sqref="B18"/>
    </sheetView>
  </sheetViews>
  <sheetFormatPr defaultColWidth="9.140625" defaultRowHeight="12.75" x14ac:dyDescent="0.25"/>
  <cols>
    <col min="1" max="1" width="6.7109375" style="2" customWidth="1"/>
    <col min="2" max="2" width="39.7109375" style="2" customWidth="1"/>
    <col min="3" max="3" width="29.42578125" style="2" bestFit="1" customWidth="1"/>
    <col min="4" max="4" width="36.140625" style="2" customWidth="1"/>
    <col min="5" max="7" width="13.140625" style="9" bestFit="1" customWidth="1"/>
    <col min="8" max="8" width="12.5703125" style="9" customWidth="1"/>
    <col min="9" max="9" width="15.28515625" style="9" customWidth="1"/>
    <col min="10" max="10" width="13.28515625" style="1" bestFit="1" customWidth="1"/>
    <col min="11" max="11" width="13.140625" style="2" bestFit="1" customWidth="1"/>
    <col min="12" max="12" width="13.28515625" style="2" bestFit="1" customWidth="1"/>
    <col min="13" max="13" width="12.5703125" style="2" bestFit="1" customWidth="1"/>
    <col min="14" max="16" width="9.140625" style="2"/>
    <col min="17" max="17" width="12.140625" style="2" bestFit="1" customWidth="1"/>
    <col min="18" max="16384" width="9.140625" style="2"/>
  </cols>
  <sheetData>
    <row r="1" spans="1:13" x14ac:dyDescent="0.25">
      <c r="A1" s="13" t="s">
        <v>13</v>
      </c>
      <c r="B1" s="13"/>
      <c r="C1" s="13"/>
      <c r="D1" s="13"/>
      <c r="E1" s="13"/>
      <c r="F1" s="13"/>
      <c r="G1" s="13"/>
      <c r="H1" s="13"/>
      <c r="I1" s="13"/>
    </row>
    <row r="3" spans="1:13" ht="53.25" customHeight="1" x14ac:dyDescent="0.25">
      <c r="A3" s="21" t="s">
        <v>14</v>
      </c>
      <c r="B3" s="21"/>
      <c r="C3" s="21"/>
      <c r="D3" s="21"/>
      <c r="E3" s="21"/>
      <c r="F3" s="21"/>
      <c r="G3" s="21"/>
      <c r="H3" s="21"/>
      <c r="I3" s="21"/>
    </row>
    <row r="4" spans="1:13" x14ac:dyDescent="0.25">
      <c r="L4" s="3"/>
      <c r="M4" s="4"/>
    </row>
    <row r="5" spans="1:13" x14ac:dyDescent="0.25">
      <c r="M5" s="4"/>
    </row>
    <row r="6" spans="1:13" x14ac:dyDescent="0.25">
      <c r="L6" s="3"/>
    </row>
    <row r="7" spans="1:13" ht="32.25" customHeight="1" x14ac:dyDescent="0.25">
      <c r="A7" s="10" t="s">
        <v>0</v>
      </c>
      <c r="B7" s="11" t="s">
        <v>1</v>
      </c>
      <c r="C7" s="10" t="s">
        <v>2</v>
      </c>
      <c r="D7" s="10" t="s">
        <v>7</v>
      </c>
      <c r="E7" s="12" t="s">
        <v>12</v>
      </c>
      <c r="F7" s="12" t="s">
        <v>11</v>
      </c>
      <c r="G7" s="12" t="s">
        <v>9</v>
      </c>
      <c r="H7" s="12" t="s">
        <v>10</v>
      </c>
      <c r="I7" s="12" t="s">
        <v>6</v>
      </c>
    </row>
    <row r="8" spans="1:13" ht="30" customHeight="1" x14ac:dyDescent="0.25">
      <c r="A8" s="14"/>
      <c r="B8" s="17" t="s">
        <v>14</v>
      </c>
      <c r="C8" s="20" t="s">
        <v>3</v>
      </c>
      <c r="D8" s="5" t="s">
        <v>5</v>
      </c>
      <c r="E8" s="6">
        <f>150+740+581.56</f>
        <v>1471.56</v>
      </c>
      <c r="F8" s="6">
        <v>0</v>
      </c>
      <c r="G8" s="6">
        <f>630+370</f>
        <v>1000</v>
      </c>
      <c r="H8" s="6">
        <v>0</v>
      </c>
      <c r="I8" s="7">
        <f>SUM(E8:H8)</f>
        <v>2471.56</v>
      </c>
      <c r="J8" s="1">
        <f>+I8-2471.56</f>
        <v>0</v>
      </c>
    </row>
    <row r="9" spans="1:13" ht="30" customHeight="1" x14ac:dyDescent="0.25">
      <c r="A9" s="15"/>
      <c r="B9" s="18"/>
      <c r="C9" s="20"/>
      <c r="D9" s="5" t="s">
        <v>8</v>
      </c>
      <c r="E9" s="6">
        <f>8706.24-E8</f>
        <v>7234.68</v>
      </c>
      <c r="F9" s="6">
        <v>0</v>
      </c>
      <c r="G9" s="6">
        <f>2000-G8</f>
        <v>1000</v>
      </c>
      <c r="H9" s="6">
        <v>0</v>
      </c>
      <c r="I9" s="7">
        <f>SUM(E9:H9)</f>
        <v>8234.68</v>
      </c>
      <c r="J9" s="1">
        <f>10706.24-I8-I9</f>
        <v>0</v>
      </c>
      <c r="K9" s="3"/>
    </row>
    <row r="10" spans="1:13" ht="30" customHeight="1" x14ac:dyDescent="0.25">
      <c r="A10" s="15"/>
      <c r="B10" s="18"/>
      <c r="C10" s="20" t="s">
        <v>4</v>
      </c>
      <c r="D10" s="5" t="s">
        <v>5</v>
      </c>
      <c r="E10" s="6">
        <v>0</v>
      </c>
      <c r="F10" s="6">
        <f>398.62+4267.94+1697.7+3806.5+2398.9</f>
        <v>12569.659999999998</v>
      </c>
      <c r="G10" s="6">
        <v>0</v>
      </c>
      <c r="H10" s="6">
        <v>14269.14</v>
      </c>
      <c r="I10" s="7">
        <f>SUM(E10:H10)</f>
        <v>26838.799999999996</v>
      </c>
      <c r="J10" s="1">
        <f>+I10-26838.8</f>
        <v>0</v>
      </c>
      <c r="L10" s="3"/>
    </row>
    <row r="11" spans="1:13" ht="30" customHeight="1" x14ac:dyDescent="0.25">
      <c r="A11" s="16"/>
      <c r="B11" s="19"/>
      <c r="C11" s="20"/>
      <c r="D11" s="5" t="s">
        <v>8</v>
      </c>
      <c r="E11" s="6">
        <v>0</v>
      </c>
      <c r="F11" s="6">
        <f>51290.3-F10</f>
        <v>38720.640000000007</v>
      </c>
      <c r="G11" s="6">
        <v>14195.4</v>
      </c>
      <c r="H11" s="6">
        <f>41269.66-H10</f>
        <v>27000.520000000004</v>
      </c>
      <c r="I11" s="7">
        <f>SUM(E11:H11)</f>
        <v>79916.560000000012</v>
      </c>
      <c r="J11" s="1">
        <f>106755.36-I10-I11</f>
        <v>0</v>
      </c>
      <c r="K11" s="4"/>
    </row>
    <row r="12" spans="1:13" ht="24" customHeight="1" x14ac:dyDescent="0.25">
      <c r="A12" s="10"/>
      <c r="B12" s="11"/>
      <c r="C12" s="10"/>
      <c r="D12" s="10"/>
      <c r="E12" s="12">
        <f>SUM(E8:E11)</f>
        <v>8706.24</v>
      </c>
      <c r="F12" s="12">
        <f>SUM(F8:F11)</f>
        <v>51290.3</v>
      </c>
      <c r="G12" s="12">
        <f t="shared" ref="G12:H12" si="0">SUM(G8:G11)</f>
        <v>16195.4</v>
      </c>
      <c r="H12" s="12">
        <f t="shared" si="0"/>
        <v>41269.660000000003</v>
      </c>
      <c r="I12" s="12">
        <f>SUM(I8:I11)</f>
        <v>117461.6</v>
      </c>
      <c r="J12" s="1">
        <f>117461.6-I12</f>
        <v>0</v>
      </c>
    </row>
    <row r="13" spans="1:13" x14ac:dyDescent="0.25">
      <c r="E13" s="9">
        <f>8706.24-E12</f>
        <v>0</v>
      </c>
      <c r="F13" s="8">
        <f>5536.36+33020.1+12733.84-F12</f>
        <v>0</v>
      </c>
      <c r="G13" s="8">
        <f>G12-2000-14195.4</f>
        <v>0</v>
      </c>
      <c r="H13" s="8">
        <f>+H12-41269.66</f>
        <v>0</v>
      </c>
      <c r="I13" s="8">
        <f>I12-10706.24-106755.36</f>
        <v>0</v>
      </c>
    </row>
  </sheetData>
  <mergeCells count="6">
    <mergeCell ref="A1:I1"/>
    <mergeCell ref="A8:A11"/>
    <mergeCell ref="B8:B11"/>
    <mergeCell ref="C8:C9"/>
    <mergeCell ref="C10:C11"/>
    <mergeCell ref="A3:I3"/>
  </mergeCells>
  <pageMargins left="0.7" right="0.7" top="0.75" bottom="0.75" header="0.3" footer="0.3"/>
  <pageSetup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მივლინება</vt:lpstr>
      <vt:lpstr>მივლინება!Print_Area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2025-01-16T09:43:38Z</dcterms:modified>
</cp:coreProperties>
</file>